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ОФЕРТА!$C$20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ОФЕРТА!$B$2:$D$34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9" i="2" l="1"/>
  <c r="C28" i="2"/>
  <c r="C27" i="2"/>
  <c r="C26" i="2"/>
  <c r="C25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<sst xmlns="http://schemas.openxmlformats.org/spreadsheetml/2006/main" count="397" uniqueCount="335">
  <si>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</si>
  <si>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</si>
  <si>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</si>
  <si>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</si>
  <si>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</si>
  <si>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</si>
  <si>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</si>
  <si>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</si>
  <si>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</si>
  <si>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</si>
  <si>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</si>
  <si>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</si>
  <si>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</si>
  <si>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</si>
  <si>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</si>
  <si>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</si>
  <si>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</si>
  <si>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</si>
  <si>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</si>
  <si>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</si>
  <si>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</si>
  <si>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</si>
  <si>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</si>
  <si>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</si>
  <si>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</si>
  <si>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</si>
  <si>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</si>
  <si>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</si>
  <si>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</si>
  <si>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</si>
  <si>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</si>
  <si>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</si>
  <si>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</si>
  <si>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</si>
  <si>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</si>
  <si>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</si>
  <si>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</si>
  <si>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</si>
  <si>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</si>
  <si>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</si>
  <si>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</si>
  <si>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</si>
  <si>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</si>
  <si>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</si>
  <si>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</si>
  <si>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</si>
  <si>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</si>
  <si>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</si>
  <si>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</si>
  <si>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</si>
  <si>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</si>
  <si>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</si>
  <si>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</si>
  <si>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</si>
  <si>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</si>
  <si>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</si>
  <si>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</si>
  <si>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</si>
  <si>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</si>
  <si>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</si>
  <si>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</si>
  <si>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</si>
  <si>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</si>
  <si>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</si>
  <si>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</si>
  <si>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</si>
  <si>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</si>
  <si>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</si>
  <si>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</si>
  <si>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</si>
  <si>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</si>
  <si>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</si>
  <si>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</si>
  <si>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</si>
  <si>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</si>
  <si>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</si>
  <si>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</si>
  <si>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</si>
  <si>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</si>
  <si>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</si>
  <si>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</si>
  <si>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</si>
  <si>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</si>
  <si>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</si>
  <si>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</si>
  <si>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</si>
  <si>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</si>
  <si>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</si>
  <si>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</si>
  <si>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</si>
  <si>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</si>
  <si>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</si>
  <si>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</si>
  <si>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</si>
  <si>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</si>
  <si>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</si>
  <si>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</si>
  <si>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</si>
  <si>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</si>
  <si>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</si>
  <si>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</si>
  <si>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</si>
  <si>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</si>
  <si>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</si>
  <si>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</si>
  <si>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</si>
  <si>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</si>
  <si>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</si>
  <si>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</si>
  <si>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</si>
  <si>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</si>
  <si>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</si>
  <si>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</si>
  <si>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</si>
  <si>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</si>
  <si>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</si>
  <si>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</si>
  <si>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</si>
  <si>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</si>
  <si>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</si>
  <si>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</si>
  <si>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</si>
  <si>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</si>
  <si>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</si>
  <si>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</si>
  <si>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</si>
  <si>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</si>
  <si>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</si>
  <si>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</si>
  <si>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</si>
  <si>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</si>
  <si>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</si>
  <si>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</si>
  <si>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</si>
  <si>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</si>
  <si>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</si>
  <si>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</si>
  <si>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</si>
  <si>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</si>
  <si>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</si>
  <si>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</si>
  <si>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</si>
  <si>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</si>
  <si>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</si>
  <si>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</si>
  <si>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</si>
  <si>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</si>
  <si>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</si>
  <si>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</si>
  <si>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</si>
  <si>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</si>
  <si>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</si>
  <si>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</si>
  <si>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</si>
  <si>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</si>
  <si>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</si>
  <si>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</si>
  <si>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</si>
  <si>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</si>
  <si>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</si>
  <si>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</si>
  <si>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</si>
  <si>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</si>
  <si>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</si>
  <si>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</si>
  <si>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</si>
  <si>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</si>
  <si>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</si>
  <si>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</si>
  <si>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</si>
  <si>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</si>
  <si>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</si>
  <si>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</si>
  <si>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</si>
  <si>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</si>
  <si>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</si>
  <si>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</si>
  <si>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</si>
  <si>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</si>
  <si>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</si>
  <si>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</si>
  <si>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</si>
  <si>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</si>
  <si>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</si>
  <si>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</si>
  <si>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</si>
  <si>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</si>
  <si>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</si>
  <si>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</si>
  <si>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</si>
  <si>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</si>
  <si>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</si>
  <si>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</si>
  <si>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</si>
  <si>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</si>
  <si>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</si>
  <si>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</si>
  <si>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</si>
  <si>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</si>
  <si>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</si>
  <si>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</si>
  <si>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</si>
  <si>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</si>
  <si>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</si>
  <si>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</si>
  <si>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</si>
  <si>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</si>
  <si>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</si>
  <si>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</si>
  <si>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</si>
  <si>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</si>
  <si>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</si>
  <si>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</si>
  <si>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</si>
  <si>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</si>
  <si>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</si>
  <si>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</si>
  <si>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</si>
  <si>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</si>
  <si>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</si>
  <si>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</si>
  <si>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</si>
  <si>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</si>
  <si>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</si>
  <si>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</si>
  <si>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</si>
  <si>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</si>
  <si>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</si>
  <si>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</si>
  <si>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</si>
  <si>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</si>
  <si>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</si>
  <si>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</si>
  <si>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</si>
  <si>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</si>
  <si>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</si>
  <si>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</si>
  <si>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</si>
  <si>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</si>
  <si>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</si>
  <si>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</si>
  <si>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</si>
  <si>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</si>
  <si>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</si>
  <si>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</si>
  <si>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</si>
  <si>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</si>
  <si>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</si>
  <si>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</si>
  <si>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</si>
  <si>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</si>
  <si>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</si>
  <si>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</si>
  <si>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</si>
  <si>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</si>
  <si>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</si>
  <si>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</si>
  <si>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</si>
  <si>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</si>
  <si>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</si>
  <si>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</si>
  <si>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</si>
  <si>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</si>
  <si>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</si>
  <si>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</si>
  <si>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</si>
  <si>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</si>
  <si>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</si>
  <si>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</si>
  <si>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</si>
  <si>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</si>
  <si>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</si>
  <si>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</si>
  <si>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</si>
  <si>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</si>
  <si>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</si>
  <si>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</si>
  <si>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</si>
  <si>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</si>
  <si>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</si>
  <si>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</si>
  <si>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</si>
  <si>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</si>
  <si>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</si>
  <si>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</si>
  <si>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</si>
  <si>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</si>
  <si>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</si>
  <si>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</si>
  <si>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</si>
  <si>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</si>
  <si>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</si>
  <si>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</si>
  <si>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</si>
  <si>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</si>
  <si>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</si>
  <si>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</si>
  <si>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</si>
  <si>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</si>
  <si>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</si>
  <si>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</si>
  <si>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</si>
  <si>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</si>
  <si>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</si>
  <si>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</si>
  <si>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</si>
  <si>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</si>
  <si>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</si>
  <si>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</si>
  <si>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</si>
  <si>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</si>
  <si>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</si>
  <si>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</si>
  <si>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</si>
  <si>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</si>
  <si>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</si>
  <si>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</si>
  <si>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</si>
  <si>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</si>
  <si>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</si>
  <si>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</si>
  <si>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</si>
  <si>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</si>
  <si>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</si>
  <si>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</si>
  <si>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</si>
  <si>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</si>
  <si>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</si>
  <si>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</si>
  <si>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</si>
  <si>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</si>
  <si>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</si>
  <si>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с требованиями документации о закупке.</t>
    </r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</si>
  <si>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безопасности.</t>
    </r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</si>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</sst>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5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49" fontId="1" fillId="2" borderId="0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7" fillId="0" borderId="0" xfId="1" applyFont="1" applyAlignment="1">
      <alignment horizontal="left" vertical="top"/>
    </xf>
    <xf numFmtId="0" fontId="7" fillId="0" borderId="0" xfId="0" applyFont="1" applyBorder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7:D13" headerRowDxfId="173" dataDxfId="172" totalsRowDxfId="171">
  <autoFilter ref="B7:D13"/>
  <tableColumns count="3">
    <tableColumn id="1" name="№" totalsRowLabel="Итог" dataDxfId="170"/>
    <tableColumn id="2" name="Показатель" dataDxfId="169" totalsRowDxfId="168"/>
    <tableColumn id="3" name="Значение" dataDxfId="167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93" dataDxfId="92">
  <autoFilter ref="A4:A5"/>
  <tableColumns count="1">
    <tableColumn id="1" name="Замечания предложения" dataDxfId="9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9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5:D17" headerRowCount="0" totalsRowShown="0" headerRowDxfId="166" dataDxfId="165" tableBorderDxfId="164" totalsRowBorderDxfId="163">
  <tableColumns count="1">
    <tableColumn id="1" name="Столбец1" headerRowDxfId="162" dataDxfId="161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7:F193" headerRowCount="0" totalsRowShown="0" headerRowDxfId="160" dataDxfId="159" tableBorderDxfId="158">
  <tableColumns count="5">
    <tableColumn id="1" name="Столбец1" headerRowDxfId="157" dataDxfId="156">
      <calculatedColumnFormula>ROW()-6</calculatedColumnFormula>
    </tableColumn>
    <tableColumn id="2" name="Столбец2" headerRowDxfId="155" dataDxfId="154"/>
    <tableColumn id="3" name="Столбец3" headerRowDxfId="153" dataDxfId="152"/>
    <tableColumn id="4" name="Столбец4" headerRowDxfId="151" dataDxfId="150"/>
    <tableColumn id="5" name="Столбец5" headerRowDxfId="149" dataDxfId="148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9:K21" totalsRowShown="0" headerRowDxfId="147" dataDxfId="145" headerRowBorderDxfId="146" tableBorderDxfId="144" totalsRowBorderDxfId="143">
  <autoFilter ref="B9:K21"/>
  <tableColumns count="10">
    <tableColumn id="1" name="0" dataDxfId="142"/>
    <tableColumn id="2" name="1" dataDxfId="141"/>
    <tableColumn id="3" name="2" dataDxfId="140"/>
    <tableColumn id="4" name="3" dataDxfId="139"/>
    <tableColumn id="8" name="4" dataDxfId="138"/>
    <tableColumn id="7" name="5" dataDxfId="137"/>
    <tableColumn id="9" name="6" dataDxfId="136"/>
    <tableColumn id="5" name="7" dataDxfId="135"/>
    <tableColumn id="6" name="8" dataDxfId="134"/>
    <tableColumn id="10" name="9" dataDxfId="133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9:H59" totalsRowShown="0" headerRowDxfId="132" dataDxfId="130" headerRowBorderDxfId="131" tableBorderDxfId="129" totalsRowBorderDxfId="128">
  <autoFilter ref="B9:H59"/>
  <tableColumns count="7">
    <tableColumn id="1" name="0" dataDxfId="127">
      <calculatedColumnFormula>IF(ISNUMBER(OFFSET(B10,-1,0)), OFFSET(B10,-1,0)+1, 1)</calculatedColumnFormula>
    </tableColumn>
    <tableColumn id="2" name="1" dataDxfId="126"/>
    <tableColumn id="3" name="2" dataDxfId="125"/>
    <tableColumn id="4" name="3" dataDxfId="124"/>
    <tableColumn id="5" name="4" dataDxfId="123"/>
    <tableColumn id="6" name="5" dataDxfId="122"/>
    <tableColumn id="7" name="6" dataDxfId="121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0:M20" totalsRowShown="0" headerRowDxfId="120" dataDxfId="118" headerRowBorderDxfId="119" tableBorderDxfId="117" totalsRowBorderDxfId="116">
  <autoFilter ref="B10:M20"/>
  <tableColumns count="12">
    <tableColumn id="1" name="0" dataDxfId="115">
      <calculatedColumnFormula>IF(ISNUMBER(OFFSET(B11,-1,0)), OFFSET(B11,-1,0)+1, 1)</calculatedColumnFormula>
    </tableColumn>
    <tableColumn id="10" name="0.1" dataDxfId="114">
      <calculatedColumnFormula>ОсновнаяИнформация_НаименованиеУчастника</calculatedColumnFormula>
    </tableColumn>
    <tableColumn id="11" name="0.2" dataDxfId="113">
      <calculatedColumnFormula>Оферта_ИНН</calculatedColumnFormula>
    </tableColumn>
    <tableColumn id="2" name="1" dataDxfId="112"/>
    <tableColumn id="3" name="2" dataDxfId="111"/>
    <tableColumn id="4" name="3" dataDxfId="110"/>
    <tableColumn id="14" name="Столбец1" dataDxfId="109"/>
    <tableColumn id="5" name="5" dataDxfId="108"/>
    <tableColumn id="6" name="6" dataDxfId="107"/>
    <tableColumn id="7" name="7" dataDxfId="106"/>
    <tableColumn id="8" name="8" dataDxfId="105"/>
    <tableColumn id="9" name="9" dataDxfId="10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03" dataDxfId="102">
  <autoFilter ref="A1:H2"/>
  <tableColumns count="8">
    <tableColumn id="1" name="Наименование участника" dataDxfId="101">
      <calculatedColumnFormula>ОсновнаяИнформация_СокрНаименование</calculatedColumnFormula>
    </tableColumn>
    <tableColumn id="2" name="ИНН" dataDxfId="100">
      <calculatedColumnFormula>ОсновнаяИнформация_ИННУчастника</calculatedColumnFormula>
    </tableColumn>
    <tableColumn id="3" name="КПП" dataDxfId="99">
      <calculatedColumnFormula>ОсновнаяИнформация_КППУчастника</calculatedColumnFormula>
    </tableColumn>
    <tableColumn id="4" name="Город местонахождения" dataDxfId="98">
      <calculatedColumnFormula>ОсновнаяИнформация_МестонахождениеУчастника</calculatedColumnFormula>
    </tableColumn>
    <tableColumn id="5" name="Представитель участника" dataDxfId="97">
      <calculatedColumnFormula>Анкета!D33</calculatedColumnFormula>
    </tableColumn>
    <tableColumn id="6" name="Телефон представителя" dataDxfId="96">
      <calculatedColumnFormula>Анкета!D35</calculatedColumnFormula>
    </tableColumn>
    <tableColumn id="7" name="Эл почта представителя" dataDxfId="95">
      <calculatedColumnFormula>Анкета!D37</calculatedColumnFormula>
    </tableColumn>
    <tableColumn id="8" name="СМСП" dataDxfId="9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2:F36"/>
  <sheetViews>
    <sheetView showGridLines="0" tabSelected="1" zoomScaleNormal="100" zoomScaleSheetLayoutView="100" workbookViewId="0">
      <pane xSplit="3" ySplit="8" topLeftCell="D12" activePane="bottomRight" state="frozen"/>
      <selection pane="topRight" activeCell="D1" sqref="D1"/>
      <selection pane="bottomLeft" activeCell="A10" sqref="A10"/>
      <selection pane="bottomRight" activeCell="E21" sqref="E21"/>
    </sheetView>
  </sheetViews>
  <sheetFormatPr defaultColWidth="0" defaultRowHeight="16.149999999999999" customHeight="1" x14ac:dyDescent="0.35"/>
  <cols>
    <col min="1" max="1" width="4.26953125" style="129" customWidth="1"/>
    <col min="2" max="2" width="4.7265625" style="140" customWidth="1"/>
    <col min="3" max="3" width="44" style="129" customWidth="1"/>
    <col min="4" max="4" width="52.26953125" style="129" customWidth="1"/>
    <col min="5" max="5" width="42.1796875" style="129" customWidth="1"/>
    <col min="6" max="6" width="75.26953125" style="129" hidden="1" customWidth="1"/>
    <col min="7" max="16384" width="9.26953125" style="129" hidden="1"/>
  </cols>
  <sheetData>
    <row r="2" spans="1:5" ht="16.149999999999999" customHeight="1" x14ac:dyDescent="0.35">
      <c r="B2" s="165" t="s">
        <v>236</v>
      </c>
      <c r="C2" s="165"/>
      <c r="D2" s="120"/>
    </row>
    <row r="3" spans="1:5" s="130" customFormat="1" ht="16.149999999999999" customHeight="1" x14ac:dyDescent="0.35">
      <c r="A3" s="121"/>
      <c r="B3" s="166" t="s">
        <v>77</v>
      </c>
      <c r="C3" s="166"/>
      <c r="D3" s="166"/>
    </row>
    <row r="4" spans="1:5" ht="16.149999999999999" customHeight="1" x14ac:dyDescent="0.35">
      <c r="A4" s="122"/>
      <c r="B4" s="167" t="s">
        <v>302</v>
      </c>
      <c r="C4" s="167"/>
      <c r="D4" s="123"/>
    </row>
    <row r="5" spans="1:5" ht="16.149999999999999" customHeight="1" x14ac:dyDescent="0.35">
      <c r="A5" s="122"/>
      <c r="B5" s="158" t="s">
        <v>95</v>
      </c>
      <c r="C5" s="159"/>
      <c r="D5" s="123"/>
    </row>
    <row r="6" spans="1:5" ht="16.149999999999999" customHeight="1" x14ac:dyDescent="0.35">
      <c r="A6" s="122"/>
      <c r="B6" s="162" t="s">
        <v>60</v>
      </c>
      <c r="C6" s="163"/>
      <c r="D6" s="152"/>
    </row>
    <row r="7" spans="1:5" s="132" customFormat="1" ht="16.149999999999999" customHeight="1" x14ac:dyDescent="0.3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35">
      <c r="A8" s="124"/>
      <c r="B8" s="144">
        <v>1</v>
      </c>
      <c r="C8" s="145" t="s">
        <v>15</v>
      </c>
      <c r="D8" s="141"/>
    </row>
    <row r="9" spans="1:5" ht="16.149999999999999" customHeight="1" x14ac:dyDescent="0.35">
      <c r="B9" s="144">
        <v>2</v>
      </c>
      <c r="C9" s="146" t="s">
        <v>314</v>
      </c>
      <c r="D9" s="141"/>
      <c r="E9" s="157" t="s">
        <v>325</v>
      </c>
    </row>
    <row r="10" spans="1:5" ht="16.149999999999999" customHeight="1" x14ac:dyDescent="0.35">
      <c r="A10" s="125"/>
      <c r="B10" s="147">
        <v>3</v>
      </c>
      <c r="C10" s="145" t="s">
        <v>326</v>
      </c>
      <c r="D10" s="135" t="s">
        <v>68</v>
      </c>
      <c r="E10" s="157"/>
    </row>
    <row r="11" spans="1:5" s="130" customFormat="1" ht="16.149999999999999" customHeight="1" x14ac:dyDescent="0.35">
      <c r="A11" s="124"/>
      <c r="B11" s="148">
        <v>4</v>
      </c>
      <c r="C11" s="146" t="s">
        <v>73</v>
      </c>
      <c r="D11" s="135" t="s">
        <v>68</v>
      </c>
      <c r="E11" s="157"/>
    </row>
    <row r="12" spans="1:5" ht="16.149999999999999" customHeight="1" x14ac:dyDescent="0.3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35">
      <c r="A13" s="125"/>
      <c r="B13" s="149">
        <v>8</v>
      </c>
      <c r="C13" s="150" t="s">
        <v>331</v>
      </c>
      <c r="D13" s="137" t="s">
        <v>68</v>
      </c>
    </row>
    <row r="14" spans="1:5" ht="16.149999999999999" customHeight="1" x14ac:dyDescent="0.35">
      <c r="B14" s="168">
        <v>9</v>
      </c>
      <c r="C14" s="136" t="s">
        <v>329</v>
      </c>
      <c r="D14" s="142"/>
    </row>
    <row r="15" spans="1:5" ht="16.149999999999999" customHeight="1" x14ac:dyDescent="0.35">
      <c r="B15" s="169"/>
      <c r="C15" s="138" t="s">
        <v>330</v>
      </c>
      <c r="D15" s="143"/>
    </row>
    <row r="16" spans="1:5" ht="16.149999999999999" customHeight="1" x14ac:dyDescent="0.35">
      <c r="B16" s="168">
        <v>10</v>
      </c>
      <c r="C16" s="136" t="s">
        <v>327</v>
      </c>
      <c r="D16" s="142"/>
    </row>
    <row r="17" spans="2:4" ht="16.149999999999999" customHeight="1" x14ac:dyDescent="0.35">
      <c r="B17" s="169"/>
      <c r="C17" s="138" t="s">
        <v>328</v>
      </c>
      <c r="D17" s="143"/>
    </row>
    <row r="18" spans="2:4" ht="16.149999999999999" customHeight="1" x14ac:dyDescent="0.35">
      <c r="B18" s="154"/>
      <c r="C18" s="155"/>
      <c r="D18" s="156"/>
    </row>
    <row r="19" spans="2:4" ht="15.5" customHeight="1" x14ac:dyDescent="0.35">
      <c r="C19" s="160" t="s">
        <v>332</v>
      </c>
      <c r="D19" s="160"/>
    </row>
    <row r="20" spans="2:4" ht="28.15" customHeight="1" x14ac:dyDescent="0.35">
      <c r="C20" s="160" t="s">
        <v>333</v>
      </c>
      <c r="D20" s="160"/>
    </row>
    <row r="21" spans="2:4" ht="53.5" customHeight="1" x14ac:dyDescent="0.35">
      <c r="C21" s="160" t="s">
        <v>304</v>
      </c>
      <c r="D21" s="160"/>
    </row>
    <row r="22" spans="2:4" ht="28.15" customHeight="1" x14ac:dyDescent="0.35">
      <c r="C22" s="160" t="s">
        <v>334</v>
      </c>
      <c r="D22" s="160"/>
    </row>
    <row r="23" spans="2:4" ht="16.149999999999999" customHeight="1" x14ac:dyDescent="0.35">
      <c r="C23" s="161" t="s">
        <v>91</v>
      </c>
      <c r="D23" s="161"/>
    </row>
    <row r="24" spans="2:4" ht="16.149999999999999" customHeight="1" x14ac:dyDescent="0.35">
      <c r="C24" s="157" t="s">
        <v>93</v>
      </c>
      <c r="D24" s="157"/>
    </row>
    <row r="25" spans="2:4" ht="16.149999999999999" customHeight="1" x14ac:dyDescent="0.35">
      <c r="C25" s="164" t="str">
        <f>Анкета!B4</f>
        <v>Анкета участника закупок</v>
      </c>
      <c r="D25" s="164"/>
    </row>
    <row r="26" spans="2:4" ht="16.149999999999999" customHeight="1" x14ac:dyDescent="0.35">
      <c r="C26" s="164" t="str">
        <f>'Виды работ'!B5</f>
        <v>Анкета участника закупок: виды работ</v>
      </c>
      <c r="D26" s="164"/>
    </row>
    <row r="27" spans="2:4" ht="16.149999999999999" customHeight="1" x14ac:dyDescent="0.35">
      <c r="C27" s="164" t="str">
        <f>Кадры!B6</f>
        <v>Сведения о кадровых ресурсах</v>
      </c>
      <c r="D27" s="164"/>
    </row>
    <row r="28" spans="2:4" ht="16.149999999999999" customHeight="1" x14ac:dyDescent="0.35">
      <c r="C28" s="164" t="str">
        <f>МТР!B7</f>
        <v xml:space="preserve">Сведения о материально-технических ресурсах, иных материальных возможностях </v>
      </c>
      <c r="D28" s="164"/>
    </row>
    <row r="29" spans="2:4" ht="16.149999999999999" customHeight="1" x14ac:dyDescent="0.35">
      <c r="C29" s="164" t="str">
        <f>Опыт!B7</f>
        <v>Справка об опыте</v>
      </c>
      <c r="D29" s="164"/>
    </row>
    <row r="30" spans="2:4" ht="16.149999999999999" customHeight="1" x14ac:dyDescent="0.35">
      <c r="C30" s="157" t="s">
        <v>94</v>
      </c>
      <c r="D30" s="157"/>
    </row>
    <row r="32" spans="2:4" s="126" customFormat="1" ht="16.149999999999999" customHeight="1" x14ac:dyDescent="0.35">
      <c r="B32" s="4"/>
      <c r="C32" s="127" t="s">
        <v>7</v>
      </c>
      <c r="D32" s="153"/>
    </row>
    <row r="33" spans="3:3" ht="16.149999999999999" customHeight="1" x14ac:dyDescent="0.35">
      <c r="C33" s="133"/>
    </row>
    <row r="34" spans="3:3" ht="16.149999999999999" customHeight="1" x14ac:dyDescent="0.35">
      <c r="C34" s="133"/>
    </row>
    <row r="35" spans="3:3" ht="16.149999999999999" customHeight="1" x14ac:dyDescent="0.35">
      <c r="C35" s="133"/>
    </row>
    <row r="36" spans="3:3" ht="16.149999999999999" customHeight="1" x14ac:dyDescent="0.35">
      <c r="C36" s="133"/>
    </row>
  </sheetData>
  <sheetProtection formatCells="0" formatColumns="0" formatRows="0" insertRows="0"/>
  <mergeCells count="20">
    <mergeCell ref="E9:E11"/>
    <mergeCell ref="B2:C2"/>
    <mergeCell ref="C24:D24"/>
    <mergeCell ref="C25:D25"/>
    <mergeCell ref="C26:D26"/>
    <mergeCell ref="B3:D3"/>
    <mergeCell ref="B4:C4"/>
    <mergeCell ref="C22:D22"/>
    <mergeCell ref="B14:B15"/>
    <mergeCell ref="B16:B17"/>
    <mergeCell ref="C30:D30"/>
    <mergeCell ref="B5:C5"/>
    <mergeCell ref="C21:D21"/>
    <mergeCell ref="C19:D19"/>
    <mergeCell ref="C20:D20"/>
    <mergeCell ref="C23:D23"/>
    <mergeCell ref="B6:C6"/>
    <mergeCell ref="C27:D27"/>
    <mergeCell ref="C28:D28"/>
    <mergeCell ref="C29:D29"/>
  </mergeCells>
  <conditionalFormatting sqref="A5:C5 A2:B3 A8:C8 A7:D7 B16:C16 B9:C9 A10:C13 B14 C17:C18 A6:B6 D5:D6">
    <cfRule type="expression" dxfId="89" priority="106">
      <formula>AND(CELL("защита", A2)=0, NOT(ISBLANK(A2)))</formula>
    </cfRule>
    <cfRule type="expression" dxfId="88" priority="107">
      <formula>AND(CELL("защита", A2)=0, ISBLANK(A2))</formula>
    </cfRule>
    <cfRule type="expression" dxfId="87" priority="108">
      <formula>CELL("защита", A2)=0</formula>
    </cfRule>
  </conditionalFormatting>
  <conditionalFormatting sqref="C32:C36">
    <cfRule type="expression" dxfId="86" priority="103">
      <formula>AND(CELL("защита", C32)=0, NOT(ISBLANK(C32)))</formula>
    </cfRule>
    <cfRule type="expression" dxfId="85" priority="104">
      <formula>AND(CELL("защита", C32)=0, ISBLANK(C32))</formula>
    </cfRule>
    <cfRule type="expression" dxfId="84" priority="105">
      <formula>CELL("защита", C32)=0</formula>
    </cfRule>
  </conditionalFormatting>
  <conditionalFormatting sqref="D8 D12">
    <cfRule type="expression" dxfId="83" priority="77">
      <formula>AND(CELL("защита", D8)=0, ISBLANK(D8))</formula>
    </cfRule>
    <cfRule type="expression" dxfId="82" priority="78">
      <formula>CELL("защита", D8)=0</formula>
    </cfRule>
  </conditionalFormatting>
  <conditionalFormatting sqref="D16:D18 D8:D13">
    <cfRule type="expression" dxfId="81" priority="69">
      <formula>AND(CELL("защита", D8)=0, ISBLANK(D8))</formula>
    </cfRule>
    <cfRule type="expression" dxfId="80" priority="76">
      <formula>AND(CELL("защита", D8)=0, NOT(ISBLANK(D8)))</formula>
    </cfRule>
  </conditionalFormatting>
  <conditionalFormatting sqref="D2">
    <cfRule type="expression" dxfId="79" priority="44">
      <formula>AND(CELL("защита", D2)=0, NOT(ISBLANK(D2)))</formula>
    </cfRule>
    <cfRule type="expression" dxfId="78" priority="45">
      <formula>AND(CELL("защита", D2)=0, ISBLANK(D2))</formula>
    </cfRule>
    <cfRule type="expression" dxfId="77" priority="46">
      <formula>CELL("защита", D2)=0</formula>
    </cfRule>
  </conditionalFormatting>
  <conditionalFormatting sqref="A4">
    <cfRule type="expression" dxfId="76" priority="41">
      <formula>AND(CELL("защита", A4)=0, NOT(ISBLANK(A4)))</formula>
    </cfRule>
    <cfRule type="expression" dxfId="75" priority="42">
      <formula>AND(CELL("защита", A4)=0, ISBLANK(A4))</formula>
    </cfRule>
    <cfRule type="expression" dxfId="74" priority="43">
      <formula>CELL("защита", A4)=0</formula>
    </cfRule>
  </conditionalFormatting>
  <conditionalFormatting sqref="D4">
    <cfRule type="expression" dxfId="73" priority="38">
      <formula>AND(CELL("защита", D4)=0, NOT(ISBLANK(D4)))</formula>
    </cfRule>
    <cfRule type="expression" dxfId="72" priority="39">
      <formula>AND(CELL("защита", D4)=0, ISBLANK(D4))</formula>
    </cfRule>
    <cfRule type="expression" dxfId="71" priority="40">
      <formula>CELL("защита", D4)=0</formula>
    </cfRule>
  </conditionalFormatting>
  <conditionalFormatting sqref="B4">
    <cfRule type="expression" dxfId="70" priority="35">
      <formula>AND(CELL("защита", B4)=0, NOT(ISBLANK(B4)))</formula>
    </cfRule>
    <cfRule type="expression" dxfId="69" priority="36">
      <formula>AND(CELL("защита", B4)=0, ISBLANK(B4))</formula>
    </cfRule>
    <cfRule type="expression" dxfId="68" priority="37">
      <formula>CELL("защита", B4)=0</formula>
    </cfRule>
  </conditionalFormatting>
  <conditionalFormatting sqref="D32">
    <cfRule type="expression" dxfId="67" priority="6">
      <formula>AND(CELL("защита", D32)=0, ISBLANK(D32))</formula>
    </cfRule>
    <cfRule type="expression" dxfId="66" priority="7">
      <formula>AND(CELL("защита", D32)=0, NOT(ISBLANK(D32)))</formula>
    </cfRule>
  </conditionalFormatting>
  <conditionalFormatting sqref="C14:C15">
    <cfRule type="expression" dxfId="65" priority="3">
      <formula>AND(CELL("защита", C14)=0, NOT(ISBLANK(C14)))</formula>
    </cfRule>
    <cfRule type="expression" dxfId="64" priority="4">
      <formula>AND(CELL("защита", C14)=0, ISBLANK(C14))</formula>
    </cfRule>
    <cfRule type="expression" dxfId="63" priority="5">
      <formula>CELL("защита", C14)=0</formula>
    </cfRule>
  </conditionalFormatting>
  <conditionalFormatting sqref="D14:D15">
    <cfRule type="expression" dxfId="62" priority="1">
      <formula>AND(CELL("защита", D14)=0, ISBLANK(D14))</formula>
    </cfRule>
    <cfRule type="expression" dxfId="61" priority="2">
      <formula>AND(CELL("защита", D14)=0, NOT(ISBLANK(D14)))</formula>
    </cfRule>
  </conditionalFormatting>
  <dataValidations xWindow="457" yWindow="320" count="5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32 D9 D14:D18"/>
    <dataValidation allowBlank="1" showInputMessage="1" showErrorMessage="1" prompt="Версия файла от 28.12.2023" sqref="B2:C2"/>
    <dataValidation allowBlank="1" showInputMessage="1" showErrorMessage="1" promptTitle="указать ОПФ сокращенно" sqref="D4"/>
  </dataValidations>
  <hyperlinks>
    <hyperlink ref="C25" location="Анкета!A1" display="Анкета!A1"/>
    <hyperlink ref="C26" location="'Анкета. Виды работ'!A1" display="'Анкета. Виды работ'!A1"/>
    <hyperlink ref="C27" location="Кадры!A1" display="Кадры!A1"/>
    <hyperlink ref="C28" location="МТР!A1" display="МТР!A1"/>
    <hyperlink ref="C29" location="Опыт!A1" display="Опыт!A1"/>
    <hyperlink ref="C26:D26" location="'Виды работ'!Заголовки_для_печати" display="'Виды работ'!Заголовки_для_печати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4.5" x14ac:dyDescent="0.35"/>
  <cols>
    <col min="1" max="1" width="127.54296875" customWidth="1"/>
    <col min="2" max="2" width="12" customWidth="1"/>
    <col min="3" max="3" width="12" bestFit="1" customWidth="1"/>
  </cols>
  <sheetData>
    <row r="1" spans="1:3" x14ac:dyDescent="0.35">
      <c r="A1" s="1" t="s">
        <v>274</v>
      </c>
      <c r="B1" s="1"/>
      <c r="C1" s="1"/>
    </row>
    <row r="2" spans="1:3" x14ac:dyDescent="0.35">
      <c r="A2" s="1" t="s">
        <v>275</v>
      </c>
      <c r="B2" s="1"/>
      <c r="C2" s="1"/>
    </row>
    <row r="3" spans="1:3" x14ac:dyDescent="0.35">
      <c r="A3" s="1" t="s">
        <v>277</v>
      </c>
      <c r="B3" s="1"/>
      <c r="C3" s="1"/>
    </row>
    <row r="4" spans="1:3" x14ac:dyDescent="0.35">
      <c r="A4" s="1" t="s">
        <v>276</v>
      </c>
      <c r="B4" s="1"/>
      <c r="C4" s="1"/>
    </row>
    <row r="5" spans="1:3" x14ac:dyDescent="0.35">
      <c r="A5" s="1" t="s">
        <v>278</v>
      </c>
      <c r="B5" s="1"/>
      <c r="C5" s="1"/>
    </row>
    <row r="6" spans="1:3" x14ac:dyDescent="0.35">
      <c r="A6" s="1" t="s">
        <v>308</v>
      </c>
      <c r="B6" s="1"/>
      <c r="C6" s="1"/>
    </row>
    <row r="7" spans="1:3" x14ac:dyDescent="0.35">
      <c r="A7" s="1" t="s">
        <v>309</v>
      </c>
      <c r="B7" s="1"/>
      <c r="C7" s="1"/>
    </row>
    <row r="8" spans="1:3" x14ac:dyDescent="0.35">
      <c r="A8" s="1" t="s">
        <v>310</v>
      </c>
      <c r="B8" s="1"/>
      <c r="C8" s="1"/>
    </row>
    <row r="9" spans="1:3" x14ac:dyDescent="0.35">
      <c r="A9" s="1" t="s">
        <v>279</v>
      </c>
      <c r="B9" s="1"/>
      <c r="C9" s="1"/>
    </row>
    <row r="10" spans="1:3" x14ac:dyDescent="0.35">
      <c r="A10" s="1" t="s">
        <v>280</v>
      </c>
      <c r="B10" s="1"/>
      <c r="C10" s="1"/>
    </row>
    <row r="11" spans="1:3" x14ac:dyDescent="0.3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H48"/>
  <sheetViews>
    <sheetView showGridLines="0" zoomScale="145" zoomScaleNormal="145" zoomScaleSheetLayoutView="130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35"/>
  <cols>
    <col min="1" max="1" width="4.26953125" style="114" customWidth="1"/>
    <col min="2" max="2" width="26.7265625" style="114" customWidth="1"/>
    <col min="3" max="3" width="31.26953125" style="114" customWidth="1"/>
    <col min="4" max="4" width="45.26953125" style="114" customWidth="1"/>
    <col min="5" max="5" width="9" style="114" customWidth="1"/>
    <col min="6" max="6" width="9" style="114" hidden="1" customWidth="1"/>
    <col min="7" max="7" width="9.26953125" style="114" hidden="1" customWidth="1"/>
    <col min="8" max="8" width="10" style="114" hidden="1" customWidth="1"/>
    <col min="9" max="16384" width="9.26953125" style="114" hidden="1"/>
  </cols>
  <sheetData>
    <row r="1" spans="1:5" ht="18" customHeight="1" x14ac:dyDescent="0.3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3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4">
      <c r="B3" s="189" t="str">
        <f>"Предмет договора: "&amp;ОФЕРТА!D8</f>
        <v xml:space="preserve">Предмет договора: </v>
      </c>
      <c r="C3" s="189"/>
      <c r="D3" s="189"/>
    </row>
    <row r="4" spans="1:5" ht="18" customHeight="1" thickBot="1" x14ac:dyDescent="0.4">
      <c r="A4" s="92"/>
      <c r="B4" s="190" t="s">
        <v>272</v>
      </c>
      <c r="C4" s="190"/>
      <c r="D4" s="190"/>
    </row>
    <row r="5" spans="1:5" ht="18" customHeight="1" x14ac:dyDescent="0.35">
      <c r="A5" s="3"/>
      <c r="B5" s="175" t="s">
        <v>95</v>
      </c>
      <c r="C5" s="193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35">
      <c r="A6" s="3"/>
      <c r="B6" s="191" t="s">
        <v>96</v>
      </c>
      <c r="C6" s="192"/>
      <c r="D6" s="7"/>
      <c r="E6" s="115"/>
    </row>
    <row r="7" spans="1:5" ht="18" customHeight="1" x14ac:dyDescent="0.35">
      <c r="A7" s="3"/>
      <c r="B7" s="173" t="s">
        <v>97</v>
      </c>
      <c r="C7" s="174"/>
      <c r="D7" s="7"/>
      <c r="E7" s="115"/>
    </row>
    <row r="8" spans="1:5" ht="18" customHeight="1" x14ac:dyDescent="0.35">
      <c r="A8" s="3"/>
      <c r="B8" s="194" t="s">
        <v>1</v>
      </c>
      <c r="C8" s="195"/>
      <c r="D8" s="8"/>
      <c r="E8" s="115"/>
    </row>
    <row r="9" spans="1:5" ht="18" customHeight="1" x14ac:dyDescent="0.35">
      <c r="A9" s="3"/>
      <c r="B9" s="196" t="s">
        <v>234</v>
      </c>
      <c r="C9" s="197"/>
      <c r="D9" s="9"/>
      <c r="E9" s="115"/>
    </row>
    <row r="10" spans="1:5" ht="18" customHeight="1" x14ac:dyDescent="0.35">
      <c r="A10" s="3"/>
      <c r="B10" s="191" t="s">
        <v>65</v>
      </c>
      <c r="C10" s="192"/>
      <c r="D10" s="7"/>
      <c r="E10" s="115"/>
    </row>
    <row r="11" spans="1:5" ht="18" customHeight="1" thickBot="1" x14ac:dyDescent="0.4">
      <c r="A11" s="3"/>
      <c r="B11" s="183" t="s">
        <v>235</v>
      </c>
      <c r="C11" s="184"/>
      <c r="D11" s="10"/>
      <c r="E11" s="115"/>
    </row>
    <row r="12" spans="1:5" ht="18" customHeight="1" x14ac:dyDescent="0.35">
      <c r="A12" s="3"/>
      <c r="B12" s="187" t="s">
        <v>3</v>
      </c>
      <c r="C12" s="188"/>
      <c r="D12" s="11" t="str">
        <f>IF(ISBLANK(Оферта_ИНН)," ",Оферта_ИНН)</f>
        <v xml:space="preserve"> </v>
      </c>
      <c r="E12" s="115"/>
    </row>
    <row r="13" spans="1:5" ht="18" customHeight="1" x14ac:dyDescent="0.35">
      <c r="A13" s="3"/>
      <c r="B13" s="185" t="s">
        <v>4</v>
      </c>
      <c r="C13" s="186"/>
      <c r="D13" s="7"/>
      <c r="E13" s="115"/>
    </row>
    <row r="14" spans="1:5" ht="18" customHeight="1" x14ac:dyDescent="0.35">
      <c r="A14" s="3"/>
      <c r="B14" s="185" t="s">
        <v>39</v>
      </c>
      <c r="C14" s="186"/>
      <c r="D14" s="12"/>
      <c r="E14" s="115"/>
    </row>
    <row r="15" spans="1:5" ht="18" customHeight="1" x14ac:dyDescent="0.35">
      <c r="A15" s="3"/>
      <c r="B15" s="173" t="s">
        <v>5</v>
      </c>
      <c r="C15" s="174"/>
      <c r="D15" s="7"/>
      <c r="E15" s="115"/>
    </row>
    <row r="16" spans="1:5" ht="18" customHeight="1" x14ac:dyDescent="0.35">
      <c r="A16" s="3"/>
      <c r="B16" s="173" t="s">
        <v>43</v>
      </c>
      <c r="C16" s="174"/>
      <c r="D16" s="7"/>
      <c r="E16" s="115"/>
    </row>
    <row r="17" spans="1:5" ht="18" customHeight="1" thickBot="1" x14ac:dyDescent="0.4">
      <c r="A17" s="3"/>
      <c r="B17" s="171" t="s">
        <v>6</v>
      </c>
      <c r="C17" s="172"/>
      <c r="D17" s="13"/>
      <c r="E17" s="115"/>
    </row>
    <row r="18" spans="1:5" ht="18" customHeight="1" x14ac:dyDescent="0.35">
      <c r="A18" s="3"/>
      <c r="B18" s="175" t="s">
        <v>64</v>
      </c>
      <c r="C18" s="14" t="s">
        <v>8</v>
      </c>
      <c r="D18" s="15"/>
    </row>
    <row r="19" spans="1:5" ht="18" customHeight="1" x14ac:dyDescent="0.35">
      <c r="A19" s="3"/>
      <c r="B19" s="173"/>
      <c r="C19" s="16" t="s">
        <v>9</v>
      </c>
      <c r="D19" s="17"/>
    </row>
    <row r="20" spans="1:5" ht="18" customHeight="1" x14ac:dyDescent="0.35">
      <c r="A20" s="3"/>
      <c r="B20" s="173"/>
      <c r="C20" s="16" t="s">
        <v>62</v>
      </c>
      <c r="D20" s="18"/>
    </row>
    <row r="21" spans="1:5" ht="18" customHeight="1" x14ac:dyDescent="0.35">
      <c r="A21" s="3"/>
      <c r="B21" s="176"/>
      <c r="C21" s="19" t="s">
        <v>61</v>
      </c>
      <c r="D21" s="20"/>
    </row>
    <row r="22" spans="1:5" ht="18" customHeight="1" thickBot="1" x14ac:dyDescent="0.4">
      <c r="A22" s="3"/>
      <c r="B22" s="171"/>
      <c r="C22" s="21" t="s">
        <v>2</v>
      </c>
      <c r="D22" s="22"/>
    </row>
    <row r="23" spans="1:5" ht="18" customHeight="1" x14ac:dyDescent="0.35">
      <c r="A23" s="3"/>
      <c r="B23" s="175" t="s">
        <v>7</v>
      </c>
      <c r="C23" s="14" t="s">
        <v>8</v>
      </c>
      <c r="D23" s="15"/>
    </row>
    <row r="24" spans="1:5" ht="18" customHeight="1" x14ac:dyDescent="0.35">
      <c r="A24" s="3"/>
      <c r="B24" s="173"/>
      <c r="C24" s="16" t="s">
        <v>9</v>
      </c>
      <c r="D24" s="17"/>
    </row>
    <row r="25" spans="1:5" ht="18" customHeight="1" x14ac:dyDescent="0.35">
      <c r="A25" s="3"/>
      <c r="B25" s="173"/>
      <c r="C25" s="16" t="s">
        <v>62</v>
      </c>
      <c r="D25" s="20"/>
    </row>
    <row r="26" spans="1:5" ht="18" customHeight="1" x14ac:dyDescent="0.35">
      <c r="A26" s="3"/>
      <c r="B26" s="176"/>
      <c r="C26" s="19" t="s">
        <v>61</v>
      </c>
      <c r="D26" s="20"/>
    </row>
    <row r="27" spans="1:5" ht="18" customHeight="1" thickBot="1" x14ac:dyDescent="0.4">
      <c r="A27" s="3"/>
      <c r="B27" s="182"/>
      <c r="C27" s="23" t="s">
        <v>2</v>
      </c>
      <c r="D27" s="24"/>
    </row>
    <row r="28" spans="1:5" ht="18" customHeight="1" x14ac:dyDescent="0.35">
      <c r="A28" s="3"/>
      <c r="B28" s="177" t="s">
        <v>10</v>
      </c>
      <c r="C28" s="25" t="s">
        <v>8</v>
      </c>
      <c r="D28" s="26"/>
    </row>
    <row r="29" spans="1:5" ht="18" customHeight="1" x14ac:dyDescent="0.35">
      <c r="A29" s="3"/>
      <c r="B29" s="178"/>
      <c r="C29" s="16" t="s">
        <v>9</v>
      </c>
      <c r="D29" s="17"/>
    </row>
    <row r="30" spans="1:5" ht="18" customHeight="1" x14ac:dyDescent="0.35">
      <c r="A30" s="3"/>
      <c r="B30" s="178"/>
      <c r="C30" s="16" t="s">
        <v>62</v>
      </c>
      <c r="D30" s="18"/>
    </row>
    <row r="31" spans="1:5" ht="18" customHeight="1" x14ac:dyDescent="0.35">
      <c r="A31" s="3"/>
      <c r="B31" s="179"/>
      <c r="C31" s="19" t="s">
        <v>61</v>
      </c>
      <c r="D31" s="20"/>
    </row>
    <row r="32" spans="1:5" ht="18" customHeight="1" thickBot="1" x14ac:dyDescent="0.4">
      <c r="A32" s="3"/>
      <c r="B32" s="180"/>
      <c r="C32" s="23" t="s">
        <v>2</v>
      </c>
      <c r="D32" s="24"/>
    </row>
    <row r="33" spans="1:4" ht="18" customHeight="1" x14ac:dyDescent="0.35">
      <c r="A33" s="3"/>
      <c r="B33" s="181" t="s">
        <v>67</v>
      </c>
      <c r="C33" s="25" t="s">
        <v>8</v>
      </c>
      <c r="D33" s="26"/>
    </row>
    <row r="34" spans="1:4" ht="18" customHeight="1" x14ac:dyDescent="0.35">
      <c r="A34" s="3"/>
      <c r="B34" s="173"/>
      <c r="C34" s="16" t="s">
        <v>9</v>
      </c>
      <c r="D34" s="17"/>
    </row>
    <row r="35" spans="1:4" ht="18" customHeight="1" x14ac:dyDescent="0.35">
      <c r="A35" s="3"/>
      <c r="B35" s="173"/>
      <c r="C35" s="16" t="s">
        <v>62</v>
      </c>
      <c r="D35" s="20"/>
    </row>
    <row r="36" spans="1:4" ht="18" customHeight="1" x14ac:dyDescent="0.35">
      <c r="A36" s="3"/>
      <c r="B36" s="173"/>
      <c r="C36" s="16" t="s">
        <v>61</v>
      </c>
      <c r="D36" s="20"/>
    </row>
    <row r="37" spans="1:4" ht="18" customHeight="1" x14ac:dyDescent="0.35">
      <c r="A37" s="3"/>
      <c r="B37" s="173"/>
      <c r="C37" s="16" t="s">
        <v>2</v>
      </c>
      <c r="D37" s="17"/>
    </row>
    <row r="38" spans="1:4" ht="53.25" customHeight="1" thickBot="1" x14ac:dyDescent="0.4">
      <c r="A38" s="3"/>
      <c r="B38" s="182"/>
      <c r="C38" s="23" t="s">
        <v>63</v>
      </c>
      <c r="D38" s="24"/>
    </row>
    <row r="39" spans="1:4" ht="18" customHeight="1" x14ac:dyDescent="0.35">
      <c r="A39" s="3"/>
      <c r="B39" s="181" t="s">
        <v>72</v>
      </c>
      <c r="C39" s="25" t="s">
        <v>8</v>
      </c>
      <c r="D39" s="26"/>
    </row>
    <row r="40" spans="1:4" ht="18" customHeight="1" x14ac:dyDescent="0.35">
      <c r="A40" s="3"/>
      <c r="B40" s="173"/>
      <c r="C40" s="16" t="s">
        <v>9</v>
      </c>
      <c r="D40" s="17"/>
    </row>
    <row r="41" spans="1:4" ht="18" customHeight="1" x14ac:dyDescent="0.35">
      <c r="A41" s="3"/>
      <c r="B41" s="173"/>
      <c r="C41" s="16" t="s">
        <v>62</v>
      </c>
      <c r="D41" s="20"/>
    </row>
    <row r="42" spans="1:4" ht="18" customHeight="1" x14ac:dyDescent="0.35">
      <c r="A42" s="3"/>
      <c r="B42" s="173"/>
      <c r="C42" s="16" t="s">
        <v>61</v>
      </c>
      <c r="D42" s="20"/>
    </row>
    <row r="43" spans="1:4" ht="18" customHeight="1" x14ac:dyDescent="0.35">
      <c r="A43" s="3"/>
      <c r="B43" s="173"/>
      <c r="C43" s="16" t="s">
        <v>2</v>
      </c>
      <c r="D43" s="17"/>
    </row>
    <row r="44" spans="1:4" ht="53.25" customHeight="1" thickBot="1" x14ac:dyDescent="0.4">
      <c r="A44" s="93"/>
      <c r="B44" s="171"/>
      <c r="C44" s="21" t="s">
        <v>63</v>
      </c>
      <c r="D44" s="27"/>
    </row>
    <row r="45" spans="1:4" ht="18" customHeight="1" x14ac:dyDescent="0.35">
      <c r="A45" s="3"/>
      <c r="D45" s="116"/>
    </row>
    <row r="46" spans="1:4" ht="64.900000000000006" customHeight="1" x14ac:dyDescent="0.35">
      <c r="A46" s="3"/>
      <c r="B46" s="170" t="s">
        <v>76</v>
      </c>
      <c r="C46" s="170"/>
      <c r="D46" s="94"/>
    </row>
    <row r="47" spans="1:4" ht="87" customHeight="1" x14ac:dyDescent="0.35">
      <c r="A47" s="3"/>
      <c r="B47" s="170" t="s">
        <v>11</v>
      </c>
      <c r="C47" s="170"/>
      <c r="D47" s="94"/>
    </row>
    <row r="48" spans="1:4" ht="64.900000000000006" customHeight="1" x14ac:dyDescent="0.35">
      <c r="B48" s="170" t="s">
        <v>12</v>
      </c>
      <c r="C48" s="170"/>
      <c r="D48" s="95"/>
    </row>
  </sheetData>
  <sheetProtection password="CF20" sheet="1" formatCells="0" formatColumns="0" formatRows="0" insertRows="0"/>
  <mergeCells count="23">
    <mergeCell ref="B3:D3"/>
    <mergeCell ref="B4:D4"/>
    <mergeCell ref="B6:C6"/>
    <mergeCell ref="B5:C5"/>
    <mergeCell ref="B10:C10"/>
    <mergeCell ref="B8:C8"/>
    <mergeCell ref="B7:C7"/>
    <mergeCell ref="B9:C9"/>
    <mergeCell ref="B11:C11"/>
    <mergeCell ref="B14:C14"/>
    <mergeCell ref="B12:C12"/>
    <mergeCell ref="B13:C13"/>
    <mergeCell ref="B23:B27"/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</mergeCells>
  <conditionalFormatting sqref="A5:C5 A6:D12 B45:C48 A15:C44 A45:A47 D46:D47 A14:D14 A13:C13 A1:B4 D1:D2">
    <cfRule type="expression" dxfId="60" priority="38">
      <formula>AND(CELL("защита", A1)=0, NOT(ISBLANK(A1)))</formula>
    </cfRule>
    <cfRule type="expression" dxfId="59" priority="39">
      <formula>AND(CELL("защита", A1)=0, ISBLANK(A1))</formula>
    </cfRule>
    <cfRule type="expression" dxfId="58" priority="40">
      <formula>CELL("защита", A1)=0</formula>
    </cfRule>
  </conditionalFormatting>
  <conditionalFormatting sqref="D5">
    <cfRule type="expression" dxfId="57" priority="35">
      <formula>AND(CELL("защита", D5)=0, NOT(ISBLANK(D5)))</formula>
    </cfRule>
    <cfRule type="expression" dxfId="56" priority="36">
      <formula>AND(CELL("защита", D5)=0, ISBLANK(D5))</formula>
    </cfRule>
    <cfRule type="expression" dxfId="55" priority="37">
      <formula>CELL("защита", D5)=0</formula>
    </cfRule>
  </conditionalFormatting>
  <conditionalFormatting sqref="D5 D12">
    <cfRule type="cellIs" dxfId="54" priority="34" operator="equal">
      <formula>" "</formula>
    </cfRule>
  </conditionalFormatting>
  <conditionalFormatting sqref="D15:D17">
    <cfRule type="expression" dxfId="53" priority="28">
      <formula>AND(CELL("защита", D15)=0, NOT(ISBLANK(D15)))</formula>
    </cfRule>
    <cfRule type="expression" dxfId="52" priority="29">
      <formula>AND(CELL("защита", D15)=0, ISBLANK(D15))</formula>
    </cfRule>
    <cfRule type="expression" dxfId="51" priority="30">
      <formula>CELL("защита", D15)=0</formula>
    </cfRule>
  </conditionalFormatting>
  <conditionalFormatting sqref="D18:D19 D21:D27">
    <cfRule type="expression" dxfId="50" priority="25">
      <formula>AND(CELL("защита", D18)=0, NOT(ISBLANK(D18)))</formula>
    </cfRule>
    <cfRule type="expression" dxfId="49" priority="26">
      <formula>AND(CELL("защита", D18)=0, ISBLANK(D18))</formula>
    </cfRule>
    <cfRule type="expression" dxfId="48" priority="27">
      <formula>CELL("защита", D18)=0</formula>
    </cfRule>
  </conditionalFormatting>
  <conditionalFormatting sqref="D28:D29 D32:D38">
    <cfRule type="expression" dxfId="47" priority="22">
      <formula>AND(CELL("защита", D28)=0, NOT(ISBLANK(D28)))</formula>
    </cfRule>
    <cfRule type="expression" dxfId="46" priority="23">
      <formula>AND(CELL("защита", D28)=0, ISBLANK(D28))</formula>
    </cfRule>
    <cfRule type="expression" dxfId="45" priority="24">
      <formula>CELL("защита", D28)=0</formula>
    </cfRule>
  </conditionalFormatting>
  <conditionalFormatting sqref="D39:D44">
    <cfRule type="expression" dxfId="44" priority="19">
      <formula>AND(CELL("защита", D39)=0, NOT(ISBLANK(D39)))</formula>
    </cfRule>
    <cfRule type="expression" dxfId="43" priority="20">
      <formula>AND(CELL("защита", D39)=0, ISBLANK(D39))</formula>
    </cfRule>
    <cfRule type="expression" dxfId="42" priority="21">
      <formula>CELL("защита", D39)=0</formula>
    </cfRule>
  </conditionalFormatting>
  <conditionalFormatting sqref="D48">
    <cfRule type="expression" dxfId="41" priority="16">
      <formula>AND(CELL("защита", D48)=0, NOT(ISBLANK(D48)))</formula>
    </cfRule>
    <cfRule type="expression" dxfId="40" priority="17">
      <formula>AND(CELL("защита", D48)=0, ISBLANK(D48))</formula>
    </cfRule>
    <cfRule type="expression" dxfId="39" priority="18">
      <formula>CELL("защита", D48)=0</formula>
    </cfRule>
  </conditionalFormatting>
  <conditionalFormatting sqref="D20">
    <cfRule type="expression" dxfId="38" priority="10">
      <formula>AND(CELL("защита", D20)=0, NOT(ISBLANK(D20)))</formula>
    </cfRule>
    <cfRule type="expression" dxfId="37" priority="11">
      <formula>AND(CELL("защита", D20)=0, ISBLANK(D20))</formula>
    </cfRule>
    <cfRule type="expression" dxfId="36" priority="12">
      <formula>CELL("защита", D20)=0</formula>
    </cfRule>
  </conditionalFormatting>
  <conditionalFormatting sqref="D30">
    <cfRule type="expression" dxfId="35" priority="7">
      <formula>AND(CELL("защита", D30)=0, NOT(ISBLANK(D30)))</formula>
    </cfRule>
    <cfRule type="expression" dxfId="34" priority="8">
      <formula>AND(CELL("защита", D30)=0, ISBLANK(D30))</formula>
    </cfRule>
    <cfRule type="expression" dxfId="33" priority="9">
      <formula>CELL("защита", D30)=0</formula>
    </cfRule>
  </conditionalFormatting>
  <conditionalFormatting sqref="D31">
    <cfRule type="expression" dxfId="32" priority="4">
      <formula>AND(CELL("защита", D31)=0, NOT(ISBLANK(D31)))</formula>
    </cfRule>
    <cfRule type="expression" dxfId="31" priority="5">
      <formula>AND(CELL("защита", D31)=0, ISBLANK(D31))</formula>
    </cfRule>
    <cfRule type="expression" dxfId="30" priority="6">
      <formula>CELL("защита", D31)=0</formula>
    </cfRule>
  </conditionalFormatting>
  <conditionalFormatting sqref="D13">
    <cfRule type="expression" dxfId="29" priority="1">
      <formula>AND(CELL("защита", D13)=0, NOT(ISBLANK(D13)))</formula>
    </cfRule>
    <cfRule type="expression" dxfId="28" priority="2">
      <formula>AND(CELL("защита", D13)=0, ISBLANK(D13))</formula>
    </cfRule>
    <cfRule type="expression" dxfId="27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/>
    <dataValidation type="custom" errorStyle="warning" allowBlank="1" showInputMessage="1" showErrorMessage="1" error="ОГРН — 13 цифр;_x000a_ОГРНИП — 15 цифр" prompt="ОГРН — 13 цифр;_x000a_ОГРНИП — 15 цифр." sqref="D14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>
      <formula1>ISNUMBER(FIND("""",D6))&lt;&gt;FALSE()</formula1>
    </dataValidation>
    <dataValidation allowBlank="1" showInputMessage="1" showErrorMessage="1" promptTitle="Версия" prompt="Версия от 27.04.2022" sqref="B4:D4"/>
    <dataValidation type="list" allowBlank="1" showInputMessage="1" showErrorMessage="1" sqref="D46:D47">
      <formula1>"Да, Нет"</formula1>
    </dataValidation>
    <dataValidation type="custom" errorStyle="warning" allowBlank="1" showInputMessage="1" showErrorMessage="1" error="КПП — 9 цифр" prompt="КПП — 9 цифр" sqref="D13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35"/>
  <cols>
    <col min="1" max="1" width="4.26953125" style="28" customWidth="1"/>
    <col min="2" max="2" width="4.453125" style="28" bestFit="1" customWidth="1"/>
    <col min="3" max="3" width="26.7265625" style="29" customWidth="1"/>
    <col min="4" max="4" width="28.54296875" style="28" customWidth="1"/>
    <col min="5" max="5" width="50.54296875" style="28" customWidth="1"/>
    <col min="6" max="6" width="8.7265625" style="28" customWidth="1"/>
    <col min="7" max="7" width="9.7265625" style="28" customWidth="1"/>
    <col min="8" max="9" width="0" style="28" hidden="1" customWidth="1"/>
    <col min="10" max="16384" width="9.26953125" style="28" hidden="1"/>
  </cols>
  <sheetData>
    <row r="1" spans="1:6" ht="20.149999999999999" customHeight="1" x14ac:dyDescent="0.35"/>
    <row r="2" spans="1:6" ht="25.5" customHeight="1" x14ac:dyDescent="0.3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3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4">
      <c r="B4" s="212" t="str">
        <f>"Предмет договора: "&amp;ОФЕРТА!D8</f>
        <v xml:space="preserve">Предмет договора: </v>
      </c>
      <c r="C4" s="212"/>
      <c r="D4" s="212"/>
      <c r="E4" s="212"/>
      <c r="F4" s="212"/>
    </row>
    <row r="5" spans="1:6" ht="25.5" customHeight="1" thickBot="1" x14ac:dyDescent="0.4">
      <c r="A5" s="105"/>
      <c r="B5" s="205" t="s">
        <v>271</v>
      </c>
      <c r="C5" s="205"/>
      <c r="D5" s="205"/>
      <c r="E5" s="205"/>
      <c r="F5" s="205"/>
    </row>
    <row r="6" spans="1:6" ht="22.15" customHeight="1" x14ac:dyDescent="0.35">
      <c r="A6" s="105"/>
      <c r="B6" s="2"/>
      <c r="C6" s="204" t="s">
        <v>237</v>
      </c>
      <c r="D6" s="204"/>
      <c r="E6" s="204"/>
      <c r="F6" s="32"/>
    </row>
    <row r="7" spans="1:6" ht="22.15" customHeight="1" x14ac:dyDescent="0.3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3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3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3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3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3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3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3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3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35">
      <c r="B16" s="151">
        <f t="shared" si="0"/>
        <v>10</v>
      </c>
      <c r="C16" s="109" t="s">
        <v>315</v>
      </c>
      <c r="D16" s="33"/>
      <c r="E16" s="34"/>
      <c r="F16" s="108"/>
    </row>
    <row r="17" spans="1:6" ht="22.15" customHeight="1" x14ac:dyDescent="0.3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3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3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3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3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3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3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3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3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3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3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3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3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3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3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3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3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3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3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3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3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3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3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3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3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3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3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3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3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3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3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3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3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3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3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3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3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3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3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3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3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3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3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3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35">
      <c r="B61" s="151">
        <f t="shared" si="0"/>
        <v>55</v>
      </c>
      <c r="C61" s="107" t="s">
        <v>316</v>
      </c>
      <c r="D61" s="33"/>
      <c r="E61" s="34"/>
      <c r="F61" s="108"/>
    </row>
    <row r="62" spans="2:6" ht="22.15" customHeight="1" x14ac:dyDescent="0.3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3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3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3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3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3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3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3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3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3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3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35">
      <c r="B73" s="151">
        <f t="shared" si="1"/>
        <v>67</v>
      </c>
      <c r="C73" s="109" t="s">
        <v>317</v>
      </c>
      <c r="D73" s="33"/>
      <c r="E73" s="34"/>
      <c r="F73" s="108"/>
    </row>
    <row r="74" spans="2:6" ht="22.15" customHeight="1" x14ac:dyDescent="0.3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3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3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3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3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35">
      <c r="B79" s="151">
        <f t="shared" si="1"/>
        <v>73</v>
      </c>
      <c r="C79" s="109" t="s">
        <v>318</v>
      </c>
      <c r="D79" s="33"/>
      <c r="E79" s="34"/>
      <c r="F79" s="108"/>
    </row>
    <row r="80" spans="2:6" ht="22.15" customHeight="1" x14ac:dyDescent="0.3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3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3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3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3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3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35">
      <c r="B86" s="151">
        <f t="shared" si="1"/>
        <v>80</v>
      </c>
      <c r="C86" s="109" t="s">
        <v>319</v>
      </c>
      <c r="D86" s="33"/>
      <c r="E86" s="34"/>
      <c r="F86" s="108"/>
    </row>
    <row r="87" spans="2:6" ht="22.15" customHeight="1" x14ac:dyDescent="0.3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3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3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3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3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3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3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3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3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3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3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3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3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3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3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3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3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3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3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3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3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3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3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3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3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3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3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3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3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3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3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3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3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3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3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3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3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3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3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3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3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3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3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3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3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3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3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3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3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3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35">
      <c r="B137" s="151">
        <f t="shared" si="2"/>
        <v>131</v>
      </c>
      <c r="C137" s="109" t="s">
        <v>320</v>
      </c>
      <c r="D137" s="33"/>
      <c r="E137" s="34"/>
      <c r="F137" s="108"/>
    </row>
    <row r="138" spans="2:6" ht="22.15" customHeight="1" x14ac:dyDescent="0.3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3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3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3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3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3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3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3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3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3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3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3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3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3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3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3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3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3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3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3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3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3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3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3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3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3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3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3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3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3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3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3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3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3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3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3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3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3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3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3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3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3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3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3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3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3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3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3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3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3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3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3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3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3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3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3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35">
      <c r="B194" s="2"/>
      <c r="C194" s="206" t="s">
        <v>233</v>
      </c>
      <c r="D194" s="206"/>
      <c r="E194" s="206"/>
      <c r="F194" s="207"/>
    </row>
    <row r="195" spans="2:9" ht="22.15" customHeight="1" x14ac:dyDescent="0.35">
      <c r="B195" s="106">
        <f>ROW()-32</f>
        <v>163</v>
      </c>
      <c r="C195" s="201"/>
      <c r="D195" s="202"/>
      <c r="E195" s="202"/>
      <c r="F195" s="203"/>
      <c r="G195" s="210" t="s">
        <v>322</v>
      </c>
      <c r="H195" s="211"/>
      <c r="I195" s="211"/>
    </row>
    <row r="196" spans="2:9" ht="22.15" customHeight="1" x14ac:dyDescent="0.35">
      <c r="B196" s="106">
        <f t="shared" ref="B196:B208" si="3">ROW()-32</f>
        <v>164</v>
      </c>
      <c r="C196" s="201"/>
      <c r="D196" s="202"/>
      <c r="E196" s="202"/>
      <c r="F196" s="203"/>
      <c r="G196" s="210"/>
      <c r="H196" s="211"/>
      <c r="I196" s="211"/>
    </row>
    <row r="197" spans="2:9" ht="22.15" customHeight="1" x14ac:dyDescent="0.35">
      <c r="B197" s="106">
        <f t="shared" si="3"/>
        <v>165</v>
      </c>
      <c r="C197" s="201"/>
      <c r="D197" s="202"/>
      <c r="E197" s="202"/>
      <c r="F197" s="203"/>
      <c r="G197" s="210"/>
      <c r="H197" s="211"/>
      <c r="I197" s="211"/>
    </row>
    <row r="198" spans="2:9" ht="22.15" customHeight="1" x14ac:dyDescent="0.35">
      <c r="B198" s="106">
        <f t="shared" si="3"/>
        <v>166</v>
      </c>
      <c r="C198" s="201"/>
      <c r="D198" s="202"/>
      <c r="E198" s="202"/>
      <c r="F198" s="203"/>
    </row>
    <row r="199" spans="2:9" ht="22.15" customHeight="1" x14ac:dyDescent="0.35">
      <c r="B199" s="106">
        <f t="shared" si="3"/>
        <v>167</v>
      </c>
      <c r="C199" s="201"/>
      <c r="D199" s="202"/>
      <c r="E199" s="202"/>
      <c r="F199" s="203"/>
    </row>
    <row r="200" spans="2:9" ht="22.15" customHeight="1" x14ac:dyDescent="0.35">
      <c r="B200" s="106">
        <f t="shared" si="3"/>
        <v>168</v>
      </c>
      <c r="C200" s="201"/>
      <c r="D200" s="202"/>
      <c r="E200" s="202"/>
      <c r="F200" s="203"/>
    </row>
    <row r="201" spans="2:9" ht="22.15" customHeight="1" x14ac:dyDescent="0.35">
      <c r="B201" s="106">
        <f t="shared" si="3"/>
        <v>169</v>
      </c>
      <c r="C201" s="201"/>
      <c r="D201" s="202"/>
      <c r="E201" s="202"/>
      <c r="F201" s="203"/>
    </row>
    <row r="202" spans="2:9" ht="22.15" customHeight="1" x14ac:dyDescent="0.35">
      <c r="B202" s="106">
        <f t="shared" si="3"/>
        <v>170</v>
      </c>
      <c r="C202" s="201"/>
      <c r="D202" s="202"/>
      <c r="E202" s="202"/>
      <c r="F202" s="203"/>
    </row>
    <row r="203" spans="2:9" ht="23.25" customHeight="1" x14ac:dyDescent="0.35">
      <c r="B203" s="106">
        <f t="shared" si="3"/>
        <v>171</v>
      </c>
      <c r="C203" s="201"/>
      <c r="D203" s="202"/>
      <c r="E203" s="202"/>
      <c r="F203" s="203"/>
    </row>
    <row r="204" spans="2:9" ht="23.25" customHeight="1" x14ac:dyDescent="0.35">
      <c r="B204" s="106">
        <f t="shared" si="3"/>
        <v>172</v>
      </c>
      <c r="C204" s="201"/>
      <c r="D204" s="202"/>
      <c r="E204" s="202"/>
      <c r="F204" s="203"/>
    </row>
    <row r="205" spans="2:9" ht="23.25" customHeight="1" x14ac:dyDescent="0.35">
      <c r="B205" s="106">
        <f t="shared" si="3"/>
        <v>173</v>
      </c>
      <c r="C205" s="201"/>
      <c r="D205" s="202"/>
      <c r="E205" s="202"/>
      <c r="F205" s="203"/>
    </row>
    <row r="206" spans="2:9" ht="23.25" customHeight="1" x14ac:dyDescent="0.35">
      <c r="B206" s="106">
        <f t="shared" si="3"/>
        <v>174</v>
      </c>
      <c r="C206" s="201"/>
      <c r="D206" s="202"/>
      <c r="E206" s="202"/>
      <c r="F206" s="203"/>
    </row>
    <row r="207" spans="2:9" ht="23.25" customHeight="1" x14ac:dyDescent="0.35">
      <c r="B207" s="106">
        <f t="shared" si="3"/>
        <v>175</v>
      </c>
      <c r="C207" s="201"/>
      <c r="D207" s="202"/>
      <c r="E207" s="202"/>
      <c r="F207" s="203"/>
    </row>
    <row r="208" spans="2:9" ht="23.25" customHeight="1" x14ac:dyDescent="0.35">
      <c r="B208" s="106">
        <f t="shared" si="3"/>
        <v>176</v>
      </c>
      <c r="C208" s="201"/>
      <c r="D208" s="202"/>
      <c r="E208" s="202"/>
      <c r="F208" s="203"/>
    </row>
    <row r="209" spans="2:6" ht="23.25" customHeight="1" x14ac:dyDescent="0.35">
      <c r="B209" s="208" t="s">
        <v>321</v>
      </c>
      <c r="C209" s="208"/>
      <c r="D209" s="208"/>
      <c r="E209" s="208"/>
      <c r="F209" s="209"/>
    </row>
    <row r="210" spans="2:6" ht="112.5" customHeight="1" x14ac:dyDescent="0.35">
      <c r="B210" s="111"/>
      <c r="C210" s="198"/>
      <c r="D210" s="199"/>
      <c r="E210" s="199"/>
      <c r="F210" s="200"/>
    </row>
    <row r="211" spans="2:6" ht="23.25" customHeight="1" x14ac:dyDescent="0.35">
      <c r="B211" s="208" t="s">
        <v>324</v>
      </c>
      <c r="C211" s="208"/>
      <c r="D211" s="208"/>
      <c r="E211" s="208"/>
      <c r="F211" s="209"/>
    </row>
    <row r="212" spans="2:6" ht="68.25" customHeight="1" x14ac:dyDescent="0.35">
      <c r="B212" s="111"/>
      <c r="C212" s="198"/>
      <c r="D212" s="199"/>
      <c r="E212" s="199"/>
      <c r="F212" s="200"/>
    </row>
  </sheetData>
  <sheetProtection password="CF20" sheet="1" formatCells="0" formatColumns="0" formatRows="0" insertRows="0"/>
  <mergeCells count="23"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</mergeCells>
  <conditionalFormatting sqref="C194 C6:E6 B5 A17:A116 B195:B208 A5:A15 A2:B4 B7:B193">
    <cfRule type="expression" dxfId="26" priority="60">
      <formula>AND(CELL("защита", A2)=0, NOT(ISBLANK(A2)))</formula>
    </cfRule>
    <cfRule type="expression" dxfId="25" priority="66">
      <formula>AND(CELL("защита", A2)=0, ISBLANK(A2))</formula>
    </cfRule>
    <cfRule type="expression" dxfId="24" priority="67">
      <formula>CELL("защита", A2)=0</formula>
    </cfRule>
  </conditionalFormatting>
  <conditionalFormatting sqref="F6">
    <cfRule type="expression" dxfId="23" priority="51">
      <formula>AND(CELL("защита", F6)=0, NOT(ISBLANK(F6)))</formula>
    </cfRule>
    <cfRule type="expression" dxfId="22" priority="52">
      <formula>AND(CELL("защита", F6)=0, ISBLANK(F6))</formula>
    </cfRule>
    <cfRule type="expression" dxfId="21" priority="53">
      <formula>CELL("защита", F6)=0</formula>
    </cfRule>
  </conditionalFormatting>
  <conditionalFormatting sqref="C195:C208">
    <cfRule type="expression" dxfId="20" priority="30">
      <formula>AND(CELL("защита", C195)=0, NOT(ISBLANK(C195)))</formula>
    </cfRule>
    <cfRule type="expression" dxfId="19" priority="31">
      <formula>AND(CELL("защита", C195)=0, ISBLANK(C195))</formula>
    </cfRule>
    <cfRule type="expression" dxfId="18" priority="32">
      <formula>CELL("защита", C195)=0</formula>
    </cfRule>
  </conditionalFormatting>
  <conditionalFormatting sqref="F7:F193">
    <cfRule type="expression" dxfId="17" priority="7">
      <formula>AND(CELL("защита", F7)=0,ISBLANK(F7))</formula>
    </cfRule>
    <cfRule type="expression" dxfId="16" priority="8">
      <formula>AND(CELL("защита", F7)=0, NOT(ISBLANK(F7)))</formula>
    </cfRule>
  </conditionalFormatting>
  <conditionalFormatting sqref="C210">
    <cfRule type="expression" dxfId="15" priority="3">
      <formula>AND(CELL("защита", C210)=0,ISBLANK(C210))</formula>
    </cfRule>
    <cfRule type="expression" dxfId="14" priority="4">
      <formula>AND(CELL("защита", C210)=0, NOT(ISBLANK(C210)))</formula>
    </cfRule>
  </conditionalFormatting>
  <conditionalFormatting sqref="C212">
    <cfRule type="expression" dxfId="13" priority="1">
      <formula>AND(CELL("защита", C212)=0,ISBLANK(C212))</formula>
    </cfRule>
    <cfRule type="expression" dxfId="12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/>
    <dataValidation type="list" allowBlank="1" showInputMessage="1" showErrorMessage="1" prompt="Выберите &quot;✓&quot; в выпадающем списке, если хотите отметить данный вид работы (услуги)" sqref="F7:F193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4.5" x14ac:dyDescent="0.35"/>
  <cols>
    <col min="1" max="1" width="28" customWidth="1"/>
  </cols>
  <sheetData>
    <row r="1" spans="1:1" x14ac:dyDescent="0.35">
      <c r="A1" t="s">
        <v>313</v>
      </c>
    </row>
    <row r="2" spans="1:1" x14ac:dyDescent="0.35">
      <c r="A2" t="s">
        <v>46</v>
      </c>
    </row>
    <row r="3" spans="1:1" x14ac:dyDescent="0.35">
      <c r="A3" t="s">
        <v>47</v>
      </c>
    </row>
    <row r="4" spans="1:1" x14ac:dyDescent="0.35">
      <c r="A4" t="s">
        <v>44</v>
      </c>
    </row>
    <row r="5" spans="1:1" x14ac:dyDescent="0.3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4.5" x14ac:dyDescent="0.35"/>
  <cols>
    <col min="1" max="1" width="4.26953125" style="97" customWidth="1"/>
    <col min="2" max="2" width="7.26953125" style="97" customWidth="1"/>
    <col min="3" max="3" width="49" style="97" customWidth="1"/>
    <col min="4" max="4" width="14.26953125" style="97" customWidth="1"/>
    <col min="5" max="5" width="18.54296875" style="97" customWidth="1"/>
    <col min="6" max="6" width="11.453125" style="97" customWidth="1"/>
    <col min="7" max="7" width="15" style="97" customWidth="1"/>
    <col min="8" max="8" width="12.7265625" style="97" customWidth="1"/>
    <col min="9" max="9" width="13.7265625" style="97" customWidth="1"/>
    <col min="10" max="10" width="23.26953125" style="97" customWidth="1"/>
    <col min="11" max="11" width="35" style="97" customWidth="1"/>
    <col min="12" max="12" width="8.7265625" style="97" customWidth="1"/>
    <col min="13" max="13" width="8.7265625" style="97" hidden="1" customWidth="1"/>
    <col min="14" max="16384" width="8.7265625" style="97" hidden="1"/>
  </cols>
  <sheetData>
    <row r="1" spans="1:11" ht="25.5" customHeight="1" x14ac:dyDescent="0.3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3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35">
      <c r="B3" s="213" t="str">
        <f>"Предмет договора: "&amp;ОФЕРТА!D8</f>
        <v xml:space="preserve">Предмет договора: </v>
      </c>
      <c r="C3" s="213"/>
      <c r="D3" s="213"/>
      <c r="E3" s="213"/>
      <c r="F3" s="213"/>
      <c r="G3" s="213"/>
      <c r="H3" s="213"/>
      <c r="I3" s="213"/>
      <c r="J3" s="213"/>
      <c r="K3" s="213"/>
    </row>
    <row r="4" spans="1:11" ht="25.5" customHeight="1" x14ac:dyDescent="0.3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4">
      <c r="B5" s="214" t="str">
        <f>"ИНН: "&amp;IF(ISBLANK(Оферта_ИНН)," ",Оферта_ИНН)</f>
        <v xml:space="preserve">ИНН:  </v>
      </c>
      <c r="C5" s="214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35">
      <c r="A6" s="49"/>
      <c r="B6" s="217" t="s">
        <v>32</v>
      </c>
      <c r="C6" s="217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35">
      <c r="A7" s="218"/>
      <c r="B7" s="220" t="s">
        <v>13</v>
      </c>
      <c r="C7" s="220" t="s">
        <v>33</v>
      </c>
      <c r="D7" s="220" t="s">
        <v>78</v>
      </c>
      <c r="E7" s="215" t="s">
        <v>37</v>
      </c>
      <c r="F7" s="216"/>
      <c r="G7" s="219"/>
      <c r="H7" s="220" t="s">
        <v>38</v>
      </c>
      <c r="I7" s="215" t="s">
        <v>287</v>
      </c>
      <c r="J7" s="216"/>
      <c r="K7" s="52" t="s">
        <v>288</v>
      </c>
    </row>
    <row r="8" spans="1:11" s="98" customFormat="1" ht="33.75" customHeight="1" x14ac:dyDescent="0.35">
      <c r="A8" s="218"/>
      <c r="B8" s="221"/>
      <c r="C8" s="221"/>
      <c r="D8" s="221"/>
      <c r="E8" s="52" t="s">
        <v>34</v>
      </c>
      <c r="F8" s="52" t="s">
        <v>36</v>
      </c>
      <c r="G8" s="52" t="s">
        <v>35</v>
      </c>
      <c r="H8" s="221"/>
      <c r="I8" s="53" t="s">
        <v>9</v>
      </c>
      <c r="J8" s="53" t="s">
        <v>289</v>
      </c>
      <c r="K8" s="53" t="s">
        <v>92</v>
      </c>
    </row>
    <row r="9" spans="1:11" ht="15" customHeight="1" x14ac:dyDescent="0.3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35">
      <c r="B10" s="55" t="s">
        <v>305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35">
      <c r="B11" s="55" t="s">
        <v>306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35">
      <c r="B12" s="55" t="s">
        <v>307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3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35">
      <c r="B14" s="55" t="s">
        <v>305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35">
      <c r="B15" s="55" t="s">
        <v>306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35">
      <c r="B16" s="55" t="s">
        <v>307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3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35">
      <c r="B18" s="55" t="s">
        <v>305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35">
      <c r="B19" s="55" t="s">
        <v>306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35">
      <c r="B20" s="55" t="s">
        <v>307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3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35"/>
    <row r="23" spans="2:11" s="99" customFormat="1" x14ac:dyDescent="0.35"/>
    <row r="24" spans="2:11" s="99" customFormat="1" x14ac:dyDescent="0.35"/>
    <row r="25" spans="2:11" s="99" customFormat="1" x14ac:dyDescent="0.35"/>
    <row r="26" spans="2:11" s="99" customFormat="1" x14ac:dyDescent="0.35"/>
    <row r="27" spans="2:11" s="99" customFormat="1" x14ac:dyDescent="0.35"/>
    <row r="28" spans="2:11" s="99" customFormat="1" x14ac:dyDescent="0.35"/>
    <row r="29" spans="2:11" s="99" customFormat="1" x14ac:dyDescent="0.35"/>
    <row r="30" spans="2:11" s="99" customFormat="1" x14ac:dyDescent="0.35"/>
    <row r="31" spans="2:11" s="99" customFormat="1" x14ac:dyDescent="0.35"/>
    <row r="32" spans="2:11" s="99" customFormat="1" x14ac:dyDescent="0.35"/>
    <row r="33" s="99" customFormat="1" x14ac:dyDescent="0.35"/>
    <row r="34" s="99" customFormat="1" x14ac:dyDescent="0.3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11" priority="4">
      <formula>AND(CELL("защита", A4)=0, NOT(ISBLANK(A4)))</formula>
    </cfRule>
    <cfRule type="expression" dxfId="10" priority="5">
      <formula>AND(CELL("защита", A4)=0, ISBLANK(A4))</formula>
    </cfRule>
    <cfRule type="expression" dxfId="9" priority="6">
      <formula>CELL("защита", A4)=0</formula>
    </cfRule>
  </conditionalFormatting>
  <conditionalFormatting sqref="K4:K6 K8 K10:K21">
    <cfRule type="expression" dxfId="8" priority="1">
      <formula>AND(CELL("защита", K4)=0, NOT(ISBLANK(K4)))</formula>
    </cfRule>
    <cfRule type="expression" dxfId="7" priority="2">
      <formula>AND(CELL("защита", K4)=0, ISBLANK(K4))</formula>
    </cfRule>
    <cfRule type="expression" dxfId="6" priority="3">
      <formula>CELL("защита", K4)=0</formula>
    </cfRule>
  </conditionalFormatting>
  <dataValidations count="3">
    <dataValidation type="list" allowBlank="1" showInputMessage="1" showErrorMessage="1" sqref="C10:C21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>
      <formula1>0</formula1>
    </dataValidation>
    <dataValidation type="whole" operator="greaterThanOrEqual" allowBlank="1" showInputMessage="1" showErrorMessage="1" prompt="Только целое число &gt; 1920" sqref="F10:F21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4.5" x14ac:dyDescent="0.35"/>
  <cols>
    <col min="1" max="1" width="24.26953125" customWidth="1"/>
  </cols>
  <sheetData>
    <row r="1" spans="1:1" x14ac:dyDescent="0.35">
      <c r="A1" t="s">
        <v>33</v>
      </c>
    </row>
    <row r="2" spans="1:1" x14ac:dyDescent="0.35">
      <c r="A2" t="s">
        <v>31</v>
      </c>
    </row>
    <row r="3" spans="1:1" x14ac:dyDescent="0.35">
      <c r="A3" t="s">
        <v>41</v>
      </c>
    </row>
    <row r="4" spans="1:1" x14ac:dyDescent="0.35">
      <c r="A4" t="s">
        <v>40</v>
      </c>
    </row>
    <row r="5" spans="1:1" x14ac:dyDescent="0.3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4.5" x14ac:dyDescent="0.35"/>
  <cols>
    <col min="1" max="1" width="4.26953125" style="96" customWidth="1"/>
    <col min="2" max="2" width="7.54296875" style="96" customWidth="1"/>
    <col min="3" max="3" width="13.54296875" style="96" customWidth="1"/>
    <col min="4" max="4" width="17.26953125" style="96" customWidth="1"/>
    <col min="5" max="5" width="28.26953125" style="96" customWidth="1"/>
    <col min="6" max="6" width="26.7265625" style="96" customWidth="1"/>
    <col min="7" max="7" width="14.7265625" style="96" customWidth="1"/>
    <col min="8" max="8" width="15.26953125" style="96" customWidth="1"/>
    <col min="9" max="9" width="9.26953125" style="96" customWidth="1"/>
    <col min="10" max="10" width="9.26953125" style="96" hidden="1" customWidth="1"/>
    <col min="11" max="16384" width="9.26953125" style="96" hidden="1"/>
  </cols>
  <sheetData>
    <row r="1" spans="1:10" ht="20.149999999999999" customHeight="1" x14ac:dyDescent="0.35"/>
    <row r="2" spans="1:10" ht="25.5" customHeight="1" x14ac:dyDescent="0.35">
      <c r="B2" s="223" t="str">
        <f>ОФЕРТА!B2:C2&amp;" "&amp;ОФЕРТА!D2</f>
        <v xml:space="preserve">Заявка на участие в закупке № </v>
      </c>
      <c r="C2" s="223"/>
      <c r="D2" s="223"/>
      <c r="E2" s="223"/>
      <c r="F2" s="223"/>
      <c r="G2" s="223"/>
      <c r="H2" s="223"/>
      <c r="I2" s="57"/>
      <c r="J2" s="57"/>
    </row>
    <row r="3" spans="1:10" ht="25.5" customHeight="1" x14ac:dyDescent="0.35">
      <c r="B3" s="225" t="str">
        <f>"Заказчик: "&amp;ОФЕРТА!D4</f>
        <v xml:space="preserve">Заказчик: </v>
      </c>
      <c r="C3" s="225"/>
      <c r="D3" s="225"/>
      <c r="E3" s="225"/>
      <c r="F3" s="58"/>
      <c r="G3" s="58"/>
      <c r="H3" s="58"/>
      <c r="I3" s="57"/>
      <c r="J3" s="57"/>
    </row>
    <row r="4" spans="1:10" ht="25.5" customHeight="1" x14ac:dyDescent="0.35">
      <c r="B4" s="223" t="str">
        <f>"Предмет договора: "&amp;ОФЕРТА!D8</f>
        <v xml:space="preserve">Предмет договора: </v>
      </c>
      <c r="C4" s="223"/>
      <c r="D4" s="223"/>
      <c r="E4" s="223"/>
      <c r="F4" s="223"/>
      <c r="G4" s="223"/>
      <c r="H4" s="223"/>
      <c r="I4" s="57"/>
      <c r="J4" s="57"/>
    </row>
    <row r="5" spans="1:10" ht="25.5" customHeight="1" x14ac:dyDescent="0.35">
      <c r="B5" s="224" t="str">
        <f>"Участник закупки: "&amp;IF(ISBLANK(Оферта_Наименование)," ",Оферта_Наименование)</f>
        <v xml:space="preserve">Участник закупки:  </v>
      </c>
      <c r="C5" s="224"/>
      <c r="D5" s="224"/>
      <c r="E5" s="224"/>
      <c r="F5" s="224"/>
      <c r="G5" s="224"/>
      <c r="H5" s="224"/>
      <c r="I5" s="100"/>
      <c r="J5" s="100"/>
    </row>
    <row r="6" spans="1:10" ht="25.5" customHeight="1" thickBot="1" x14ac:dyDescent="0.4">
      <c r="B6" s="226" t="str">
        <f>"ИНН: "&amp;IF(ISBLANK(Оферта_ИНН)," ",Оферта_ИНН)</f>
        <v xml:space="preserve">ИНН:  </v>
      </c>
      <c r="C6" s="226"/>
      <c r="D6" s="226"/>
      <c r="E6" s="59"/>
      <c r="F6" s="59"/>
      <c r="G6" s="59"/>
      <c r="H6" s="59"/>
      <c r="I6" s="100"/>
      <c r="J6" s="100"/>
    </row>
    <row r="7" spans="1:10" ht="25.5" customHeight="1" x14ac:dyDescent="0.35">
      <c r="A7" s="60"/>
      <c r="B7" s="222" t="s">
        <v>301</v>
      </c>
      <c r="C7" s="222"/>
      <c r="D7" s="222"/>
      <c r="E7" s="222"/>
      <c r="F7" s="222"/>
      <c r="G7" s="222"/>
      <c r="H7" s="222"/>
      <c r="I7" s="100"/>
      <c r="J7" s="100"/>
    </row>
    <row r="8" spans="1:10" ht="52.5" customHeight="1" x14ac:dyDescent="0.3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3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3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3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3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3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3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3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3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3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3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3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3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3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3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3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3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3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3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3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3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3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3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3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3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3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3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3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3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3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3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3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3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3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3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3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3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3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3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3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3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3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3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3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3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3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3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3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3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3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3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3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5" priority="1">
      <formula>AND(CELL("защита", A5)=0, NOT(ISBLANK(A5)))</formula>
    </cfRule>
    <cfRule type="expression" dxfId="4" priority="2">
      <formula>AND(CELL("защита", A5)=0, ISBLANK(A5))</formula>
    </cfRule>
    <cfRule type="expression" dxfId="3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5" x14ac:dyDescent="0.35"/>
  <cols>
    <col min="1" max="1" width="4.26953125" style="72" customWidth="1"/>
    <col min="2" max="2" width="4.7265625" style="72" customWidth="1"/>
    <col min="3" max="3" width="9.26953125" style="72" customWidth="1"/>
    <col min="4" max="4" width="6.26953125" style="72" customWidth="1"/>
    <col min="5" max="5" width="18.26953125" style="72" customWidth="1"/>
    <col min="6" max="6" width="11.7265625" style="72" customWidth="1"/>
    <col min="7" max="7" width="22.54296875" style="72" customWidth="1"/>
    <col min="8" max="8" width="26.453125" style="72" customWidth="1"/>
    <col min="9" max="9" width="15" style="72" customWidth="1"/>
    <col min="10" max="10" width="5.453125" style="72" customWidth="1"/>
    <col min="11" max="11" width="12.26953125" style="72" customWidth="1"/>
    <col min="12" max="12" width="12" style="72" customWidth="1"/>
    <col min="13" max="13" width="17.26953125" style="72" customWidth="1"/>
    <col min="14" max="14" width="9.26953125" style="72" customWidth="1"/>
    <col min="15" max="15" width="9.26953125" style="72" hidden="1" customWidth="1"/>
    <col min="16" max="16384" width="9.26953125" style="72" hidden="1"/>
  </cols>
  <sheetData>
    <row r="1" spans="1:13" ht="20.149999999999999" customHeight="1" x14ac:dyDescent="0.35"/>
    <row r="2" spans="1:13" ht="25.5" customHeight="1" x14ac:dyDescent="0.3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3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35">
      <c r="B4" s="224" t="str">
        <f>"Предмет договора: "&amp;ОФЕРТА!D8</f>
        <v xml:space="preserve">Предмет договора: </v>
      </c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25.5" customHeight="1" x14ac:dyDescent="0.3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4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3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35">
      <c r="A8" s="234"/>
      <c r="B8" s="232" t="s">
        <v>13</v>
      </c>
      <c r="C8" s="232" t="s">
        <v>71</v>
      </c>
      <c r="D8" s="232" t="s">
        <v>3</v>
      </c>
      <c r="E8" s="232" t="s">
        <v>15</v>
      </c>
      <c r="F8" s="232" t="s">
        <v>18</v>
      </c>
      <c r="G8" s="232" t="s">
        <v>282</v>
      </c>
      <c r="H8" s="232" t="s">
        <v>283</v>
      </c>
      <c r="I8" s="228" t="s">
        <v>19</v>
      </c>
      <c r="J8" s="229"/>
      <c r="K8" s="228" t="s">
        <v>20</v>
      </c>
      <c r="L8" s="229"/>
      <c r="M8" s="230" t="s">
        <v>21</v>
      </c>
    </row>
    <row r="9" spans="1:13" ht="26" x14ac:dyDescent="0.35">
      <c r="A9" s="234"/>
      <c r="B9" s="233"/>
      <c r="C9" s="233"/>
      <c r="D9" s="233"/>
      <c r="E9" s="233"/>
      <c r="F9" s="233"/>
      <c r="G9" s="233"/>
      <c r="H9" s="233"/>
      <c r="I9" s="75" t="s">
        <v>22</v>
      </c>
      <c r="J9" s="75" t="s">
        <v>23</v>
      </c>
      <c r="K9" s="75" t="s">
        <v>24</v>
      </c>
      <c r="L9" s="75" t="s">
        <v>25</v>
      </c>
      <c r="M9" s="231"/>
    </row>
    <row r="10" spans="1:13" x14ac:dyDescent="0.3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3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3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3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3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3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3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3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3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3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3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35">
      <c r="A21" s="90"/>
      <c r="B21" s="91"/>
      <c r="C21" s="91"/>
      <c r="D21" s="91"/>
      <c r="E21" s="227" t="s">
        <v>26</v>
      </c>
      <c r="F21" s="227"/>
      <c r="G21" s="227"/>
      <c r="H21" s="227"/>
      <c r="I21" s="227"/>
      <c r="J21" s="227"/>
      <c r="K21" s="227"/>
      <c r="L21" s="227"/>
      <c r="M21" s="227"/>
    </row>
  </sheetData>
  <sheetProtection password="CF20" sheet="1" formatCells="0" formatColumns="0" formatRows="0" insertRows="0" sort="0" autoFilter="0"/>
  <mergeCells count="13">
    <mergeCell ref="B4:M4"/>
    <mergeCell ref="A8:A9"/>
    <mergeCell ref="B8:B9"/>
    <mergeCell ref="E8:E9"/>
    <mergeCell ref="F8:F9"/>
    <mergeCell ref="G8:G9"/>
    <mergeCell ref="E21:M21"/>
    <mergeCell ref="K8:L8"/>
    <mergeCell ref="M8:M9"/>
    <mergeCell ref="C8:C9"/>
    <mergeCell ref="D8:D9"/>
    <mergeCell ref="H8:H9"/>
    <mergeCell ref="I8:J8"/>
  </mergeCells>
  <phoneticPr fontId="5" type="noConversion"/>
  <conditionalFormatting sqref="A21:E21 A5:M20 A4:B4 A2:M3">
    <cfRule type="expression" dxfId="2" priority="1">
      <formula>AND(CELL("защита", A2)=0, NOT(ISBLANK(A2)))</formula>
    </cfRule>
    <cfRule type="expression" dxfId="1" priority="2">
      <formula>AND(CELL("защита", A2)=0, ISBLANK(A2))</formula>
    </cfRule>
    <cfRule type="expression" dxfId="0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>
      <formula1>-1000000000000</formula1>
    </dataValidation>
  </dataValidations>
  <hyperlinks>
    <hyperlink ref="M8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5" sqref="A1:XFD5"/>
    </sheetView>
  </sheetViews>
  <sheetFormatPr defaultRowHeight="14.5" x14ac:dyDescent="0.35"/>
  <cols>
    <col min="1" max="1" width="26.54296875" style="103" customWidth="1"/>
    <col min="2" max="3" width="19.7265625" style="103" customWidth="1"/>
    <col min="4" max="4" width="26.26953125" style="103" customWidth="1"/>
    <col min="5" max="5" width="26.453125" style="103" customWidth="1"/>
    <col min="6" max="6" width="25.453125" style="103" customWidth="1"/>
    <col min="7" max="7" width="25.26953125" style="103" customWidth="1"/>
    <col min="8" max="13" width="19.7265625" style="103" customWidth="1"/>
  </cols>
  <sheetData>
    <row r="1" spans="1:8" hidden="1" x14ac:dyDescent="0.3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311</v>
      </c>
      <c r="F1" s="103" t="s">
        <v>75</v>
      </c>
      <c r="G1" s="103" t="s">
        <v>312</v>
      </c>
      <c r="H1" s="103" t="s">
        <v>247</v>
      </c>
    </row>
    <row r="2" spans="1:8" hidden="1" x14ac:dyDescent="0.3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35"/>
    <row r="4" spans="1:8" hidden="1" x14ac:dyDescent="0.35">
      <c r="A4" s="103" t="s">
        <v>323</v>
      </c>
    </row>
    <row r="5" spans="1:8" hidden="1" x14ac:dyDescent="0.3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НВ</cp:lastModifiedBy>
  <cp:lastPrinted>2023-08-25T05:53:25Z</cp:lastPrinted>
  <dcterms:created xsi:type="dcterms:W3CDTF">2015-06-05T18:19:34Z</dcterms:created>
  <dcterms:modified xsi:type="dcterms:W3CDTF">2024-02-06T04:38:53Z</dcterms:modified>
  <cp:category>Формы;Закупочная документация</cp:category>
</cp:coreProperties>
</file>